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Титульный лист" sheetId="6" r:id="rId1"/>
    <sheet name="Title" sheetId="1" r:id="rId2"/>
    <sheet name="Part1_1" sheetId="2" r:id="rId3"/>
    <sheet name="Part1_2" sheetId="3" r:id="rId4"/>
    <sheet name="Part2" sheetId="4" r:id="rId5"/>
    <sheet name="Part3" sheetId="5" r:id="rId6"/>
  </sheets>
  <definedNames>
    <definedName name="_xlnm.Print_Titles" localSheetId="2">Part1_1!$2:$7</definedName>
    <definedName name="_xlnm.Print_Titles" localSheetId="3">Part1_2!$2:$4</definedName>
    <definedName name="_xlnm.Print_Titles" localSheetId="4">Part2!$2:$5</definedName>
    <definedName name="_xlnm.Print_Titles" localSheetId="1">Title!$2:$29</definedName>
    <definedName name="_xlnm.Print_Area" localSheetId="2">Part1_1!$A$1:$S$31</definedName>
    <definedName name="_xlnm.Print_Area" localSheetId="4">Part2!$A$1:$G$277</definedName>
  </definedNames>
  <calcPr calcId="145621"/>
</workbook>
</file>

<file path=xl/calcChain.xml><?xml version="1.0" encoding="utf-8"?>
<calcChain xmlns="http://schemas.openxmlformats.org/spreadsheetml/2006/main">
  <c r="M19" i="2" l="1"/>
  <c r="D59" i="4" l="1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F208" i="4" l="1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E224" i="4" s="1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E125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0" i="4" l="1"/>
  <c r="E136" i="4"/>
  <c r="E175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E218" i="4" s="1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F224" i="4"/>
  <c r="D174" i="4"/>
  <c r="F169" i="4"/>
  <c r="F158" i="4"/>
  <c r="D141" i="4"/>
  <c r="F147" i="4"/>
  <c r="F136" i="4"/>
  <c r="D119" i="4"/>
  <c r="E119" i="4" s="1"/>
  <c r="F48" i="4"/>
  <c r="F92" i="4"/>
  <c r="D86" i="4"/>
  <c r="F114" i="4"/>
  <c r="D31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86" i="4" l="1"/>
  <c r="I20" i="4"/>
  <c r="E86" i="4"/>
  <c r="D6" i="4"/>
  <c r="E130" i="4"/>
  <c r="E31" i="4"/>
  <c r="E174" i="4"/>
  <c r="E141" i="4"/>
  <c r="E152" i="4"/>
  <c r="F218" i="4"/>
  <c r="E229" i="4"/>
  <c r="F130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<sst xmlns="http://schemas.openxmlformats.org/spreadsheetml/2006/main" count="3005" uniqueCount="496">
  <si>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</si>
  <si>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</si>
  <si>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</si>
  <si>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</si>
  <si>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</si>
  <si>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</si>
  <si>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</si>
  <si>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</si>
  <si>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</si>
  <si>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</si>
  <si>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</si>
  <si>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</si>
  <si>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</si>
  <si>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</si>
  <si>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</si>
  <si>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</si>
  <si>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</si>
  <si>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</si>
  <si>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</si>
  <si>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</si>
  <si>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</si>
  <si>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</si>
  <si>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</si>
  <si>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</si>
  <si>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</si>
  <si>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</si>
  <si>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</si>
  <si>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</si>
  <si>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</si>
  <si>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</si>
  <si>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</si>
  <si>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</si>
  <si>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</si>
  <si>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</si>
  <si>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</si>
  <si>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</si>
  <si>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</si>
  <si>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</si>
  <si>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</si>
  <si>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</si>
  <si>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</si>
  <si>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</si>
  <si>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</si>
  <si>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</si>
  <si>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</si>
  <si>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</si>
  <si>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</si>
  <si>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</si>
  <si>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</si>
  <si>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</si>
  <si>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</si>
  <si>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</si>
  <si>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</si>
  <si>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</si>
  <si>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</si>
  <si>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</si>
  <si>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</si>
  <si>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</si>
  <si>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</si>
  <si>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</si>
  <si>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</si>
  <si>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</si>
  <si>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</si>
  <si>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</si>
  <si>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</si>
  <si>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</si>
  <si>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</si>
  <si>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</si>
  <si>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</si>
  <si>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</si>
  <si>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</si>
  <si>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</si>
  <si>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</si>
  <si>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</si>
  <si>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</si>
  <si>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</si>
  <si>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</si>
  <si>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</si>
  <si>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</si>
  <si>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</si>
  <si>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</si>
  <si>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</si>
  <si>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</si>
  <si>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</si>
  <si>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</si>
  <si>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</si>
  <si>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</si>
  <si>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</si>
  <si>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</si>
  <si>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</si>
  <si>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</si>
  <si>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</si>
  <si>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</si>
  <si>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</si>
  <si>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</si>
  <si>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</si>
  <si>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</si>
  <si>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</si>
  <si>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</si>
  <si>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</si>
  <si>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</si>
  <si>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</si>
  <si>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</si>
  <si>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</si>
  <si>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</si>
  <si>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</si>
  <si>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</si>
  <si>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</si>
  <si>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</si>
  <si>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</si>
  <si>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</si>
  <si>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</si>
  <si>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</si>
  <si>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</si>
  <si>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</si>
  <si>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</si>
  <si>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</si>
  <si>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</si>
  <si>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</si>
  <si>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</si>
  <si>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</si>
  <si>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</si>
  <si>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</si>
  <si>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</si>
  <si>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</si>
  <si>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</si>
  <si>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</si>
  <si>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</si>
  <si>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</si>
  <si>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</si>
  <si>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</si>
  <si>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</si>
  <si>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</si>
  <si>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</si>
  <si>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</si>
  <si>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</si>
  <si>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</si>
  <si>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</si>
  <si>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</si>
  <si>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</si>
  <si>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</si>
  <si>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</si>
  <si>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</si>
  <si>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</si>
  <si>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</si>
  <si>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</si>
  <si>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</si>
  <si>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</si>
  <si>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</si>
  <si>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</si>
  <si>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</si>
  <si>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</si>
  <si>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</si>
  <si>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</si>
  <si>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</si>
  <si>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</si>
  <si>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</si>
  <si>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</si>
  <si>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</si>
  <si>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</si>
  <si>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</si>
  <si>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</si>
  <si>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</si>
  <si>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</si>
  <si>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</si>
  <si>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</si>
  <si>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</si>
  <si>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</si>
  <si>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</si>
  <si>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</si>
  <si>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</si>
  <si>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</si>
  <si>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</si>
  <si>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</si>
  <si>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</si>
  <si>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</si>
  <si>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</si>
  <si>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</si>
  <si>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</si>
  <si>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</si>
  <si>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</si>
  <si>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</si>
  <si>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</si>
  <si>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</si>
  <si>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</si>
  <si>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</si>
  <si>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</si>
  <si>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</si>
  <si>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</si>
  <si>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</si>
  <si>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</si>
  <si>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</si>
  <si>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</si>
  <si>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</si>
  <si>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</si>
  <si>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</si>
  <si>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</si>
  <si>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</si>
  <si>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</si>
  <si>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</si>
  <si>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</si>
  <si>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</si>
  <si>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</si>
  <si>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</si>
  <si>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</si>
  <si>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</si>
  <si>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</si>
  <si>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</si>
  <si>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</si>
  <si>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</si>
  <si>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</si>
  <si>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</si>
  <si>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</si>
  <si>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</si>
  <si>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</si>
  <si>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</si>
  <si>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</si>
  <si>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</si>
  <si>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</si>
  <si>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</si>
  <si>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</si>
  <si>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</si>
  <si>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</si>
  <si>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</si>
  <si>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</si>
  <si>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</si>
  <si>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</si>
  <si>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</si>
  <si>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</si>
  <si>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</si>
  <si>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</si>
  <si>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</si>
  <si>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</si>
  <si>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</si>
  <si>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</si>
  <si>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</si>
  <si>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</si>
  <si>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</si>
  <si>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</si>
  <si>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</si>
  <si>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</si>
  <si>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</si>
  <si>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</si>
  <si>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</si>
  <si>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</si>
  <si>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</si>
  <si>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</si>
  <si>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</si>
  <si>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</si>
  <si>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</si>
  <si>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</si>
  <si>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</si>
  <si>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</si>
  <si>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</si>
  <si>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</si>
  <si>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</si>
  <si>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</si>
  <si>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</si>
  <si>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</si>
  <si>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</si>
  <si>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</si>
  <si>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</si>
  <si>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</si>
  <si>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</si>
  <si>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</si>
  <si>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</si>
  <si>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</si>
  <si>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</si>
  <si>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</si>
  <si>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</si>
  <si>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</si>
  <si>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</si>
  <si>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</si>
  <si>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</si>
  <si>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</si>
  <si>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</si>
  <si>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</si>
  <si>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</si>
  <si>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</si>
  <si>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</si>
  <si>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</si>
  <si>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</si>
  <si>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</si>
  <si>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</si>
  <si>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</si>
  <si>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</si>
  <si>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</si>
  <si>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</si>
  <si>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</si>
  <si>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</si>
  <si>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</si>
  <si>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</si>
  <si>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</si>
  <si>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</si>
  <si>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</si>
  <si>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</si>
  <si>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</si>
  <si>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</si>
  <si>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</si>
  <si>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</si>
  <si>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</si>
  <si>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</si>
  <si>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</si>
  <si>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</si>
  <si>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</si>
  <si>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</si>
  <si>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</si>
  <si>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</si>
  <si>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</si>
  <si>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</si>
  <si>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</si>
  <si>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</si>
  <si>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</si>
  <si>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</si>
  <si>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</si>
  <si>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</si>
  <si>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</si>
  <si>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</si>
  <si>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</si>
  <si>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</si>
  <si>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</si>
  <si>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</si>
  <si>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</si>
  <si>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</si>
  <si>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</si>
  <si>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</si>
  <si>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</si>
  <si>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</si>
  <si>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</si>
  <si>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</si>
  <si>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</si>
  <si>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</si>
  <si>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</si>
  <si>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</si>
  <si>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</si>
  <si>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</si>
  <si>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</si>
  <si>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</si>
  <si>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</si>
  <si>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</si>
  <si>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</si>
  <si>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</si>
  <si>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</si>
  <si>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</si>
  <si>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</si>
  <si>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</si>
  <si>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</si>
  <si>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</si>
  <si>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</si>
  <si>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</si>
  <si>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</si>
  <si>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</si>
  <si>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</si>
  <si>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</si>
  <si>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</si>
  <si>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</si>
  <si>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</si>
  <si>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</si>
  <si>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</si>
  <si>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</si>
  <si>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</si>
  <si>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</si>
  <si>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</si>
  <si>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</si>
  <si>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</si>
  <si>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</si>
  <si>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</si>
  <si>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</si>
  <si>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</si>
  <si>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</si>
  <si>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</si>
  <si>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</si>
  <si>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</si>
  <si>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</si>
  <si>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</si>
  <si>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</si>
  <si>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</si>
  <si>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</si>
  <si>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</si>
  <si>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</si>
  <si>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</si>
  <si>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</si>
  <si>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</si>
  <si>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</si>
  <si>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</si>
  <si>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</si>
  <si>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</si>
  <si>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</si>
  <si>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</si>
  <si>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</si>
  <si>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</si>
  <si>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</si>
  <si>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</si>
  <si>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</si>
  <si>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</si>
  <si>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</si>
  <si>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</si>
  <si>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</si>
  <si>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</si>
  <si>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</si>
  <si>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</si>
  <si>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</si>
  <si>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</si>
  <si>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</si>
  <si>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</si>
  <si>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</si>
  <si>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</si>
  <si>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</si>
  <si>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</si>
  <si>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</si>
  <si>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</si>
  <si>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</si>
  <si>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</si>
  <si>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</si>
  <si>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</si>
  <si>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</si>
  <si>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</si>
  <si>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</si>
  <si>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</si>
  <si>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</si>
  <si>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</si>
  <si>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</si>
  <si>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</si>
  <si>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</si>
  <si>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</si>
  <si>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</si>
  <si>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</si>
  <si>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</si>
  <si>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</si>
  <si>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</si>
  <si>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</si>
  <si>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</si>
  <si>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</si>
  <si>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</si>
  <si>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</si>
  <si>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</si>
  <si>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</si>
  <si>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</si>
  <si>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</si>
  <si>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</si>
  <si>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</si>
  <si>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</si>
  <si>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</si>
  <si>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</si>
  <si>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</si>
  <si>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</si>
  <si>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</si>
  <si>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</si>
  <si>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</si>
  <si>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</si>
  <si>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</si>
  <si>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</si>
  <si>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</si>
  <si>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</si>
  <si>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</si>
  <si>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</si>
  <si>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</si>
  <si>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</si>
  <si>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</si>
  <si>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</si>
  <si>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</si>
  <si>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</si>
  <si>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</si>
  <si>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</si>
  <si>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</si>
  <si>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</si>
  <si>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</si>
  <si>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</si>
  <si>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</si>
  <si>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</si>
  <si>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</si>
  <si>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</si>
  <si>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</si>
  <si>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</si>
  <si>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</si>
  <si>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</si>
  <si>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</si>
  <si>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</si>
  <si>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</si>
  <si>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</si>
  <si>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</si>
  <si>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</si>
  <si>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</si>
  <si>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</si>
  <si>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</si>
  <si>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</si>
  <si>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</si>
  <si>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</si>
  <si>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</si>
  <si>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</si>
  <si>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</si>
  <si>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</si>
  <si>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государственное бюджетное учреждение "Комплексный центр социального обслуживания населения" Бежецкого района</t>
  </si>
  <si>
    <t>Козырева Юлия Владимировна</t>
  </si>
  <si>
    <t>Новикова Валентина Ивановна</t>
  </si>
  <si>
    <t>«31 »  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</si>
</sst>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57150</xdr:colOff>
      <xdr:row>36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58150" cy="587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Q25" sqref="Q25"/>
    </sheetView>
  </sheetViews>
  <sheetFormatPr defaultRowHeight="12.75" x14ac:dyDescent="0.2"/>
  <sheetData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60" zoomScaleNormal="100" workbookViewId="0">
      <selection activeCell="M33" sqref="M33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 x14ac:dyDescent="0.2">
      <c r="A1" t="s">
        <v>0</v>
      </c>
    </row>
    <row r="2" spans="1:13" ht="43.35" customHeight="1" x14ac:dyDescent="0.2">
      <c r="A2" s="57" t="s">
        <v>0</v>
      </c>
      <c r="B2" s="57" t="s">
        <v>0</v>
      </c>
      <c r="C2" s="57" t="s">
        <v>0</v>
      </c>
      <c r="D2" s="57" t="s">
        <v>0</v>
      </c>
      <c r="E2" s="68" t="s">
        <v>1</v>
      </c>
      <c r="F2" s="68"/>
      <c r="G2" s="68"/>
    </row>
    <row r="3" spans="1:13" ht="18" customHeight="1" x14ac:dyDescent="0.2">
      <c r="A3" s="57" t="s">
        <v>0</v>
      </c>
      <c r="B3" s="57" t="s">
        <v>0</v>
      </c>
      <c r="C3" s="57" t="s">
        <v>0</v>
      </c>
      <c r="D3" s="57" t="s">
        <v>0</v>
      </c>
      <c r="E3" s="67" t="s">
        <v>0</v>
      </c>
      <c r="F3" s="67" t="s">
        <v>0</v>
      </c>
      <c r="G3" s="67" t="s">
        <v>0</v>
      </c>
    </row>
    <row r="4" spans="1:13" ht="18" customHeight="1" x14ac:dyDescent="0.2">
      <c r="A4" s="57" t="s">
        <v>0</v>
      </c>
      <c r="B4" s="57" t="s">
        <v>0</v>
      </c>
      <c r="C4" s="57" t="s">
        <v>0</v>
      </c>
      <c r="D4" s="57" t="s">
        <v>0</v>
      </c>
      <c r="E4" s="67" t="s">
        <v>0</v>
      </c>
      <c r="F4" s="67" t="s">
        <v>0</v>
      </c>
      <c r="G4" s="67" t="s">
        <v>0</v>
      </c>
    </row>
    <row r="5" spans="1:13" ht="77.25" customHeight="1" x14ac:dyDescent="0.2">
      <c r="A5" s="57" t="s">
        <v>0</v>
      </c>
      <c r="B5" s="57" t="s">
        <v>0</v>
      </c>
      <c r="C5" s="57" t="s">
        <v>0</v>
      </c>
      <c r="D5" s="57" t="s">
        <v>0</v>
      </c>
      <c r="E5" s="69" t="s">
        <v>2</v>
      </c>
      <c r="F5" s="69"/>
      <c r="G5" s="69"/>
    </row>
    <row r="6" spans="1:13" ht="12.75" customHeight="1" x14ac:dyDescent="0.2">
      <c r="A6" s="57" t="s">
        <v>0</v>
      </c>
      <c r="B6" s="57" t="s">
        <v>0</v>
      </c>
      <c r="C6" s="57" t="s">
        <v>0</v>
      </c>
      <c r="D6" s="57" t="s">
        <v>0</v>
      </c>
      <c r="E6" s="69" t="s">
        <v>3</v>
      </c>
      <c r="F6" s="69"/>
      <c r="G6" s="69"/>
    </row>
    <row r="7" spans="1:13" ht="12.75" customHeight="1" x14ac:dyDescent="0.2">
      <c r="A7" s="57" t="s">
        <v>0</v>
      </c>
      <c r="B7" s="57" t="s">
        <v>0</v>
      </c>
      <c r="C7" s="57" t="s">
        <v>0</v>
      </c>
      <c r="D7" s="57" t="s">
        <v>0</v>
      </c>
      <c r="E7" s="63" t="s">
        <v>4</v>
      </c>
      <c r="F7" s="63"/>
      <c r="G7" s="63"/>
    </row>
    <row r="8" spans="1:13" ht="30.4" customHeight="1" x14ac:dyDescent="0.2">
      <c r="A8" s="57" t="s">
        <v>0</v>
      </c>
      <c r="B8" s="57" t="s">
        <v>0</v>
      </c>
      <c r="C8" s="57" t="s">
        <v>0</v>
      </c>
      <c r="D8" s="57" t="s">
        <v>0</v>
      </c>
      <c r="E8" s="66" t="s">
        <v>5</v>
      </c>
      <c r="F8" s="66"/>
      <c r="G8" s="66"/>
    </row>
    <row r="9" spans="1:13" ht="31.35" customHeight="1" x14ac:dyDescent="0.2">
      <c r="A9" s="57" t="s">
        <v>0</v>
      </c>
      <c r="B9" s="57" t="s">
        <v>0</v>
      </c>
      <c r="C9" s="57" t="s">
        <v>0</v>
      </c>
      <c r="D9" s="57" t="s">
        <v>0</v>
      </c>
      <c r="E9" s="59" t="s">
        <v>0</v>
      </c>
      <c r="F9" s="59" t="s">
        <v>0</v>
      </c>
      <c r="G9" s="62" t="s">
        <v>494</v>
      </c>
    </row>
    <row r="10" spans="1:13" ht="12.75" customHeight="1" x14ac:dyDescent="0.2">
      <c r="A10" s="57" t="s">
        <v>0</v>
      </c>
      <c r="B10" s="57" t="s">
        <v>0</v>
      </c>
      <c r="C10" s="57" t="s">
        <v>0</v>
      </c>
      <c r="D10" s="57" t="s">
        <v>0</v>
      </c>
      <c r="E10" s="59" t="s">
        <v>0</v>
      </c>
      <c r="F10" s="59" t="s">
        <v>0</v>
      </c>
      <c r="G10" s="1" t="s">
        <v>6</v>
      </c>
    </row>
    <row r="11" spans="1:13" ht="12.75" customHeight="1" x14ac:dyDescent="0.2">
      <c r="A11" s="57" t="s">
        <v>0</v>
      </c>
      <c r="B11" s="57" t="s">
        <v>0</v>
      </c>
      <c r="C11" s="57" t="s">
        <v>0</v>
      </c>
      <c r="D11" s="57" t="s">
        <v>0</v>
      </c>
      <c r="E11" s="59" t="s">
        <v>0</v>
      </c>
      <c r="F11" s="59" t="s">
        <v>0</v>
      </c>
      <c r="G11" s="58" t="s">
        <v>7</v>
      </c>
    </row>
    <row r="12" spans="1:13" ht="12.75" customHeight="1" x14ac:dyDescent="0.2">
      <c r="A12" s="57" t="s">
        <v>0</v>
      </c>
      <c r="B12" s="57" t="s">
        <v>0</v>
      </c>
      <c r="C12" s="57" t="s">
        <v>0</v>
      </c>
      <c r="D12" s="57" t="s">
        <v>0</v>
      </c>
      <c r="E12" s="59" t="s">
        <v>0</v>
      </c>
      <c r="F12" s="59" t="s">
        <v>0</v>
      </c>
      <c r="G12" s="46" t="s">
        <v>495</v>
      </c>
    </row>
    <row r="13" spans="1:13" ht="30.2" customHeight="1" x14ac:dyDescent="0.2">
      <c r="A13" s="57" t="s">
        <v>0</v>
      </c>
      <c r="B13" s="57" t="s">
        <v>0</v>
      </c>
      <c r="C13" s="57" t="s">
        <v>0</v>
      </c>
      <c r="D13" s="57" t="s">
        <v>0</v>
      </c>
      <c r="E13" s="63" t="s">
        <v>8</v>
      </c>
      <c r="F13" s="63"/>
      <c r="G13" s="63"/>
    </row>
    <row r="14" spans="1:13" ht="12.75" customHeight="1" x14ac:dyDescent="0.2">
      <c r="A14" s="57" t="s">
        <v>0</v>
      </c>
      <c r="B14" s="57" t="s">
        <v>0</v>
      </c>
      <c r="C14" s="57" t="s">
        <v>0</v>
      </c>
      <c r="D14" s="57" t="s">
        <v>0</v>
      </c>
      <c r="E14" s="66" t="s">
        <v>9</v>
      </c>
      <c r="F14" s="66"/>
      <c r="G14" s="66"/>
    </row>
    <row r="15" spans="1:13" ht="27.2" customHeight="1" x14ac:dyDescent="0.2">
      <c r="A15" s="57" t="s">
        <v>0</v>
      </c>
      <c r="B15" s="57" t="s">
        <v>0</v>
      </c>
      <c r="C15" s="57" t="s">
        <v>0</v>
      </c>
      <c r="D15" s="57" t="s">
        <v>0</v>
      </c>
      <c r="E15" s="59" t="s">
        <v>0</v>
      </c>
      <c r="F15" s="59" t="s">
        <v>0</v>
      </c>
      <c r="G15" s="61" t="s">
        <v>493</v>
      </c>
      <c r="H15" s="60"/>
      <c r="I15" s="60"/>
      <c r="J15" s="60"/>
      <c r="K15" s="60"/>
      <c r="L15" s="60"/>
      <c r="M15" s="60"/>
    </row>
    <row r="16" spans="1:13" ht="12.75" customHeight="1" x14ac:dyDescent="0.2">
      <c r="A16" s="57" t="s">
        <v>0</v>
      </c>
      <c r="B16" s="57" t="s">
        <v>0</v>
      </c>
      <c r="C16" s="57" t="s">
        <v>0</v>
      </c>
      <c r="D16" s="57" t="s">
        <v>0</v>
      </c>
      <c r="E16" s="59" t="s">
        <v>0</v>
      </c>
      <c r="F16" s="59" t="s">
        <v>0</v>
      </c>
      <c r="G16" s="1" t="s">
        <v>6</v>
      </c>
    </row>
    <row r="17" spans="1:7" ht="12.75" customHeight="1" x14ac:dyDescent="0.2">
      <c r="A17" s="57" t="s">
        <v>0</v>
      </c>
      <c r="B17" s="57" t="s">
        <v>0</v>
      </c>
      <c r="C17" s="57" t="s">
        <v>0</v>
      </c>
      <c r="D17" s="57" t="s">
        <v>0</v>
      </c>
      <c r="E17" s="59" t="s">
        <v>0</v>
      </c>
      <c r="F17" s="59" t="s">
        <v>0</v>
      </c>
      <c r="G17" s="58" t="s">
        <v>10</v>
      </c>
    </row>
    <row r="18" spans="1:7" ht="12.75" customHeight="1" x14ac:dyDescent="0.2">
      <c r="A18" s="57" t="s">
        <v>0</v>
      </c>
      <c r="B18" s="57" t="s">
        <v>0</v>
      </c>
      <c r="C18" s="57" t="s">
        <v>0</v>
      </c>
      <c r="D18" s="57" t="s">
        <v>0</v>
      </c>
      <c r="E18" s="59" t="s">
        <v>0</v>
      </c>
      <c r="F18" s="59" t="s">
        <v>0</v>
      </c>
      <c r="G18" s="46" t="s">
        <v>495</v>
      </c>
    </row>
    <row r="19" spans="1:7" ht="23.65" customHeight="1" x14ac:dyDescent="0.2">
      <c r="A19" s="57" t="s">
        <v>0</v>
      </c>
      <c r="B19" s="57" t="s">
        <v>0</v>
      </c>
      <c r="C19" s="57" t="s">
        <v>0</v>
      </c>
      <c r="D19" s="57" t="s">
        <v>0</v>
      </c>
      <c r="E19" s="63" t="s">
        <v>491</v>
      </c>
      <c r="F19" s="63"/>
      <c r="G19" s="63"/>
    </row>
    <row r="20" spans="1:7" ht="29.45" customHeight="1" x14ac:dyDescent="0.2">
      <c r="A20" s="57" t="s">
        <v>0</v>
      </c>
      <c r="B20" s="57" t="s">
        <v>0</v>
      </c>
      <c r="C20" s="57" t="s">
        <v>0</v>
      </c>
      <c r="D20" s="57" t="s">
        <v>0</v>
      </c>
      <c r="E20" s="66" t="s">
        <v>11</v>
      </c>
      <c r="F20" s="66"/>
      <c r="G20" s="66"/>
    </row>
    <row r="21" spans="1:7" ht="25.9" customHeight="1" x14ac:dyDescent="0.2">
      <c r="A21" s="57" t="s">
        <v>0</v>
      </c>
      <c r="B21" s="57" t="s">
        <v>0</v>
      </c>
      <c r="C21" s="57" t="s">
        <v>0</v>
      </c>
      <c r="D21" s="57" t="s">
        <v>0</v>
      </c>
      <c r="E21" s="59" t="s">
        <v>0</v>
      </c>
      <c r="F21" s="59" t="s">
        <v>0</v>
      </c>
      <c r="G21" s="61"/>
    </row>
    <row r="22" spans="1:7" ht="12.75" customHeight="1" x14ac:dyDescent="0.2">
      <c r="A22" s="57" t="s">
        <v>0</v>
      </c>
      <c r="B22" s="57" t="s">
        <v>0</v>
      </c>
      <c r="C22" s="57" t="s">
        <v>0</v>
      </c>
      <c r="D22" s="57" t="s">
        <v>0</v>
      </c>
      <c r="E22" s="59" t="s">
        <v>0</v>
      </c>
      <c r="F22" s="59" t="s">
        <v>0</v>
      </c>
      <c r="G22" s="59" t="s">
        <v>6</v>
      </c>
    </row>
    <row r="23" spans="1:7" ht="12.75" customHeight="1" x14ac:dyDescent="0.2">
      <c r="A23" s="57" t="s">
        <v>0</v>
      </c>
      <c r="B23" s="57" t="s">
        <v>0</v>
      </c>
      <c r="C23" s="57" t="s">
        <v>0</v>
      </c>
      <c r="D23" s="57" t="s">
        <v>0</v>
      </c>
      <c r="E23" s="59" t="s">
        <v>0</v>
      </c>
      <c r="F23" s="59" t="s">
        <v>0</v>
      </c>
      <c r="G23" s="58" t="s">
        <v>12</v>
      </c>
    </row>
    <row r="24" spans="1:7" ht="12.75" customHeight="1" x14ac:dyDescent="0.2">
      <c r="A24" s="57" t="s">
        <v>0</v>
      </c>
      <c r="B24" s="57" t="s">
        <v>0</v>
      </c>
      <c r="C24" s="57" t="s">
        <v>0</v>
      </c>
      <c r="D24" s="57" t="s">
        <v>0</v>
      </c>
      <c r="E24" s="59" t="s">
        <v>0</v>
      </c>
      <c r="F24" s="59" t="s">
        <v>0</v>
      </c>
      <c r="G24" s="46" t="s">
        <v>495</v>
      </c>
    </row>
    <row r="25" spans="1:7" ht="18" customHeight="1" x14ac:dyDescent="0.2">
      <c r="A25" s="57" t="s">
        <v>0</v>
      </c>
      <c r="B25" s="57" t="s">
        <v>0</v>
      </c>
      <c r="C25" s="57" t="s">
        <v>0</v>
      </c>
      <c r="D25" s="57" t="s">
        <v>0</v>
      </c>
      <c r="E25" s="59" t="s">
        <v>0</v>
      </c>
      <c r="F25" s="59" t="s">
        <v>0</v>
      </c>
      <c r="G25" s="59" t="s">
        <v>0</v>
      </c>
    </row>
    <row r="26" spans="1:7" ht="24.95" customHeight="1" x14ac:dyDescent="0.2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63" t="s">
        <v>492</v>
      </c>
      <c r="B27" s="63"/>
      <c r="C27" s="63"/>
      <c r="D27" s="63"/>
      <c r="E27" s="63"/>
      <c r="F27" s="63"/>
      <c r="G27" s="63"/>
    </row>
    <row r="28" spans="1:7" ht="12.75" customHeight="1" x14ac:dyDescent="0.2">
      <c r="A28" s="64" t="s">
        <v>14</v>
      </c>
      <c r="B28" s="64"/>
      <c r="C28" s="64"/>
      <c r="D28" s="64"/>
      <c r="E28" s="64"/>
      <c r="F28" s="64"/>
      <c r="G28" s="64"/>
    </row>
    <row r="29" spans="1:7" ht="18" customHeight="1" x14ac:dyDescent="0.2">
      <c r="A29" s="65" t="s">
        <v>485</v>
      </c>
      <c r="B29" s="63"/>
      <c r="C29" s="63"/>
      <c r="D29" s="63"/>
      <c r="E29" s="63"/>
      <c r="F29" s="63"/>
      <c r="G29" s="6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topLeftCell="A19" zoomScale="60" zoomScaleNormal="60" workbookViewId="0">
      <selection activeCell="AA19" sqref="AA19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33.950000000000003" customHeight="1" x14ac:dyDescent="0.2">
      <c r="A3" s="72" t="s">
        <v>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188.25" customHeight="1" x14ac:dyDescent="0.2">
      <c r="A4" s="73" t="s">
        <v>185</v>
      </c>
      <c r="B4" s="73" t="s">
        <v>186</v>
      </c>
      <c r="C4" s="73" t="s">
        <v>187</v>
      </c>
      <c r="D4" s="76" t="s">
        <v>188</v>
      </c>
      <c r="E4" s="77"/>
      <c r="F4" s="78"/>
      <c r="G4" s="76" t="s">
        <v>189</v>
      </c>
      <c r="H4" s="78"/>
      <c r="I4" s="79" t="s">
        <v>190</v>
      </c>
      <c r="J4" s="79"/>
      <c r="K4" s="70" t="s">
        <v>20</v>
      </c>
      <c r="L4" s="70"/>
      <c r="M4" s="70"/>
      <c r="N4" s="70"/>
      <c r="O4" s="70"/>
      <c r="P4" s="70"/>
      <c r="Q4" s="70" t="s">
        <v>21</v>
      </c>
      <c r="R4" s="70"/>
      <c r="S4" s="70"/>
    </row>
    <row r="5" spans="1:19" ht="36.75" customHeight="1" x14ac:dyDescent="0.2">
      <c r="A5" s="74"/>
      <c r="B5" s="74"/>
      <c r="C5" s="74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9"/>
      <c r="J5" s="79"/>
      <c r="K5" s="70" t="s">
        <v>486</v>
      </c>
      <c r="L5" s="70"/>
      <c r="M5" s="70" t="s">
        <v>487</v>
      </c>
      <c r="N5" s="70"/>
      <c r="O5" s="70" t="s">
        <v>488</v>
      </c>
      <c r="P5" s="70"/>
      <c r="Q5" s="70" t="s">
        <v>0</v>
      </c>
      <c r="R5" s="70" t="s">
        <v>0</v>
      </c>
      <c r="S5" s="70" t="s">
        <v>0</v>
      </c>
    </row>
    <row r="6" spans="1:19" ht="71.25" customHeight="1" x14ac:dyDescent="0.2">
      <c r="A6" s="75"/>
      <c r="B6" s="75"/>
      <c r="C6" s="75"/>
      <c r="D6" s="75"/>
      <c r="E6" s="75"/>
      <c r="F6" s="75"/>
      <c r="G6" s="75"/>
      <c r="H6" s="75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39</v>
      </c>
      <c r="M8" s="5"/>
      <c r="N8" s="5">
        <f>L8</f>
        <v>39</v>
      </c>
      <c r="O8" s="5"/>
      <c r="P8" s="5">
        <f>L8</f>
        <v>39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210</v>
      </c>
      <c r="M9" s="5" t="s">
        <v>0</v>
      </c>
      <c r="N9" s="5">
        <f>L9</f>
        <v>210</v>
      </c>
      <c r="O9" s="5" t="s">
        <v>0</v>
      </c>
      <c r="P9" s="5">
        <f>N9</f>
        <v>210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210</v>
      </c>
      <c r="M10" s="5" t="s">
        <v>0</v>
      </c>
      <c r="N10" s="5">
        <f t="shared" ref="N10:N14" si="0">L10</f>
        <v>210</v>
      </c>
      <c r="O10" s="5" t="s">
        <v>0</v>
      </c>
      <c r="P10" s="5">
        <f t="shared" ref="P10:P13" si="1">N10</f>
        <v>210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205</v>
      </c>
      <c r="M11" s="5" t="s">
        <v>0</v>
      </c>
      <c r="N11" s="5">
        <f t="shared" si="0"/>
        <v>205</v>
      </c>
      <c r="O11" s="5" t="s">
        <v>0</v>
      </c>
      <c r="P11" s="5">
        <f t="shared" si="1"/>
        <v>205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88</v>
      </c>
      <c r="M12" s="5"/>
      <c r="N12" s="5">
        <f t="shared" si="0"/>
        <v>88</v>
      </c>
      <c r="O12" s="5"/>
      <c r="P12" s="5">
        <f t="shared" si="1"/>
        <v>88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108</v>
      </c>
      <c r="M13" s="5" t="s">
        <v>0</v>
      </c>
      <c r="N13" s="5">
        <f t="shared" si="0"/>
        <v>108</v>
      </c>
      <c r="O13" s="5" t="s">
        <v>0</v>
      </c>
      <c r="P13" s="5">
        <f t="shared" si="1"/>
        <v>108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6</v>
      </c>
      <c r="M14" s="5" t="s">
        <v>0</v>
      </c>
      <c r="N14" s="5">
        <f t="shared" si="0"/>
        <v>6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2300</v>
      </c>
      <c r="L15" s="5" t="s">
        <v>0</v>
      </c>
      <c r="M15" s="5">
        <f>K15</f>
        <v>2300</v>
      </c>
      <c r="N15" s="5" t="s">
        <v>0</v>
      </c>
      <c r="O15" s="5">
        <f>M15</f>
        <v>2300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21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80</v>
      </c>
      <c r="L17" s="5" t="s">
        <v>0</v>
      </c>
      <c r="M17" s="5">
        <f t="shared" si="2"/>
        <v>80</v>
      </c>
      <c r="N17" s="5" t="s">
        <v>0</v>
      </c>
      <c r="O17" s="5">
        <f t="shared" si="3"/>
        <v>80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21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153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21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614</v>
      </c>
      <c r="L19" s="5" t="s">
        <v>0</v>
      </c>
      <c r="M19" s="5">
        <f t="shared" si="2"/>
        <v>614</v>
      </c>
      <c r="N19" s="5" t="s">
        <v>0</v>
      </c>
      <c r="O19" s="5">
        <f t="shared" si="3"/>
        <v>614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21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50</v>
      </c>
      <c r="L20" s="5" t="s">
        <v>0</v>
      </c>
      <c r="M20" s="5">
        <f t="shared" si="2"/>
        <v>50</v>
      </c>
      <c r="N20" s="5" t="s">
        <v>0</v>
      </c>
      <c r="O20" s="5">
        <f t="shared" si="3"/>
        <v>50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21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32</v>
      </c>
      <c r="L21" s="5" t="s">
        <v>0</v>
      </c>
      <c r="M21" s="5">
        <f t="shared" si="2"/>
        <v>32</v>
      </c>
      <c r="N21" s="5" t="s">
        <v>0</v>
      </c>
      <c r="O21" s="5">
        <f t="shared" si="3"/>
        <v>32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21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32</v>
      </c>
      <c r="L22" s="5" t="s">
        <v>0</v>
      </c>
      <c r="M22" s="5">
        <f t="shared" si="2"/>
        <v>32</v>
      </c>
      <c r="N22" s="5" t="s">
        <v>0</v>
      </c>
      <c r="O22" s="5">
        <f t="shared" si="3"/>
        <v>32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21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32</v>
      </c>
      <c r="L23" s="5" t="s">
        <v>0</v>
      </c>
      <c r="M23" s="5">
        <f t="shared" si="2"/>
        <v>32</v>
      </c>
      <c r="N23" s="5" t="s">
        <v>0</v>
      </c>
      <c r="O23" s="5">
        <f t="shared" si="3"/>
        <v>32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21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32</v>
      </c>
      <c r="L24" s="5" t="s">
        <v>0</v>
      </c>
      <c r="M24" s="5">
        <f t="shared" si="2"/>
        <v>32</v>
      </c>
      <c r="N24" s="5" t="s">
        <v>0</v>
      </c>
      <c r="O24" s="5">
        <f t="shared" si="3"/>
        <v>32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32</v>
      </c>
      <c r="L25" s="5" t="s">
        <v>0</v>
      </c>
      <c r="M25" s="5">
        <f t="shared" si="2"/>
        <v>32</v>
      </c>
      <c r="N25" s="5" t="s">
        <v>0</v>
      </c>
      <c r="O25" s="5">
        <f t="shared" si="3"/>
        <v>32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2</v>
      </c>
      <c r="L26" s="5" t="s">
        <v>0</v>
      </c>
      <c r="M26" s="5">
        <f t="shared" si="2"/>
        <v>2</v>
      </c>
      <c r="N26" s="5" t="s">
        <v>0</v>
      </c>
      <c r="O26" s="5">
        <f t="shared" si="3"/>
        <v>2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f t="shared" si="2"/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21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10</v>
      </c>
      <c r="L28" s="5"/>
      <c r="M28" s="5">
        <f t="shared" si="2"/>
        <v>10</v>
      </c>
      <c r="N28" s="5"/>
      <c r="O28" s="5">
        <f t="shared" si="3"/>
        <v>10</v>
      </c>
      <c r="P28" s="5"/>
      <c r="Q28" s="22" t="s">
        <v>295</v>
      </c>
      <c r="R28" s="29">
        <v>41967</v>
      </c>
      <c r="S28" s="6" t="s">
        <v>294</v>
      </c>
    </row>
    <row r="29" spans="1:21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5</v>
      </c>
      <c r="L29" s="5" t="s">
        <v>0</v>
      </c>
      <c r="M29" s="5">
        <f t="shared" si="2"/>
        <v>5</v>
      </c>
      <c r="N29" s="5" t="s">
        <v>0</v>
      </c>
      <c r="O29" s="5">
        <f t="shared" si="3"/>
        <v>5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21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view="pageBreakPreview" topLeftCell="A7" zoomScale="60" zoomScaleNormal="100" workbookViewId="0">
      <selection activeCell="Q4" sqref="Q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95.65" customHeight="1" x14ac:dyDescent="0.2">
      <c r="A3" s="80" t="s">
        <v>185</v>
      </c>
      <c r="B3" s="70" t="s">
        <v>17</v>
      </c>
      <c r="C3" s="70" t="s">
        <v>18</v>
      </c>
      <c r="D3" s="70"/>
      <c r="E3" s="70"/>
      <c r="F3" s="70" t="s">
        <v>19</v>
      </c>
      <c r="G3" s="70"/>
      <c r="H3" s="70" t="s">
        <v>81</v>
      </c>
      <c r="I3" s="70"/>
      <c r="J3" s="70" t="s">
        <v>82</v>
      </c>
      <c r="K3" s="70"/>
      <c r="L3" s="70"/>
      <c r="M3" s="70" t="s">
        <v>83</v>
      </c>
    </row>
    <row r="4" spans="1:13" ht="160.5" customHeight="1" x14ac:dyDescent="0.2">
      <c r="A4" s="81" t="s">
        <v>0</v>
      </c>
      <c r="B4" s="70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6" t="s">
        <v>489</v>
      </c>
      <c r="K4" s="56" t="s">
        <v>487</v>
      </c>
      <c r="L4" s="56" t="s">
        <v>490</v>
      </c>
      <c r="M4" s="70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40" orientation="landscape" r:id="rId1"/>
  <headerFooter>
    <oddFooter>&amp;C&amp;P из &amp;N</oddFooter>
  </headerFooter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view="pageBreakPreview" topLeftCell="A204" zoomScale="60" zoomScaleNormal="100" workbookViewId="0">
      <selection activeCell="D278" sqref="D27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2" t="s">
        <v>90</v>
      </c>
      <c r="B2" s="82"/>
      <c r="C2" s="82"/>
      <c r="D2" s="82"/>
      <c r="E2" s="82"/>
      <c r="F2" s="82"/>
      <c r="G2" s="82"/>
    </row>
    <row r="3" spans="1:7" ht="29.85" customHeight="1" x14ac:dyDescent="0.2">
      <c r="A3" s="83" t="s">
        <v>91</v>
      </c>
      <c r="B3" s="83" t="s">
        <v>92</v>
      </c>
      <c r="C3" s="83" t="s">
        <v>28</v>
      </c>
      <c r="D3" s="83" t="s">
        <v>93</v>
      </c>
      <c r="E3" s="83"/>
      <c r="F3" s="83"/>
      <c r="G3" s="83" t="s">
        <v>94</v>
      </c>
    </row>
    <row r="4" spans="1:7" ht="53.65" customHeight="1" x14ac:dyDescent="0.2">
      <c r="A4" s="83" t="s">
        <v>0</v>
      </c>
      <c r="B4" s="83" t="s">
        <v>0</v>
      </c>
      <c r="C4" s="83" t="s">
        <v>0</v>
      </c>
      <c r="D4" s="18" t="s">
        <v>95</v>
      </c>
      <c r="E4" s="18" t="s">
        <v>96</v>
      </c>
      <c r="F4" s="18" t="s">
        <v>97</v>
      </c>
      <c r="G4" s="83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26016903.880000003</v>
      </c>
      <c r="E6" s="11">
        <f t="shared" ref="E6:F6" si="0">E9+E20+E31+E42+E86+E97+E108+E119+E130+E141+E152+E163+E174+E218+E229+E240+E185+E196+E207+E53+E64+E75+E262+E251</f>
        <v>26016903.880000003</v>
      </c>
      <c r="F6" s="11">
        <f t="shared" si="0"/>
        <v>26016903.880000003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3557096.4000000004</v>
      </c>
      <c r="E9" s="11">
        <f>D9</f>
        <v>3557096.4000000004</v>
      </c>
      <c r="F9" s="11">
        <f>D9</f>
        <v>3557096.4000000004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201020.42</v>
      </c>
      <c r="E10" s="11">
        <f t="shared" ref="E10:F10" si="1">ROUND((E11*(E12/100*E13/100*E14/100)),2)</f>
        <v>201020.42</v>
      </c>
      <c r="F10" s="11">
        <f t="shared" si="1"/>
        <v>201020.42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84.244790657999999</v>
      </c>
      <c r="E13" s="16">
        <f t="shared" ref="E13:E14" si="2">D13</f>
        <v>84.244790657999999</v>
      </c>
      <c r="F13" s="16">
        <f t="shared" ref="F13:F14" si="3">D13</f>
        <v>84.244790657999999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113.0473495056</v>
      </c>
      <c r="E14" s="16">
        <f t="shared" si="2"/>
        <v>113.0473495056</v>
      </c>
      <c r="F14" s="16">
        <f t="shared" si="3"/>
        <v>113.0473495056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39</v>
      </c>
      <c r="E15" s="11">
        <f>D15</f>
        <v>39</v>
      </c>
      <c r="F15" s="11">
        <f>D15</f>
        <v>39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109812.82</v>
      </c>
      <c r="E16" s="11">
        <f>D16</f>
        <v>109812.82</v>
      </c>
      <c r="F16" s="11">
        <f>E16</f>
        <v>109812.82</v>
      </c>
      <c r="G16" s="42" t="s">
        <v>0</v>
      </c>
    </row>
    <row r="17" spans="1:9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39</v>
      </c>
      <c r="E17" s="11">
        <f>D17</f>
        <v>39</v>
      </c>
      <c r="F17" s="11">
        <f>D17</f>
        <v>39</v>
      </c>
      <c r="G17" s="42" t="s">
        <v>0</v>
      </c>
    </row>
    <row r="18" spans="1:9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3658571.7</v>
      </c>
      <c r="E20" s="11">
        <f>D20</f>
        <v>3658571.7</v>
      </c>
      <c r="F20" s="11">
        <f>D20</f>
        <v>3658571.7</v>
      </c>
      <c r="G20" s="48" t="s">
        <v>124</v>
      </c>
      <c r="I20">
        <f>D20+D31+D42+D53+D64+D75+D152+D163+D174+D185+D196+D207</f>
        <v>18762343.399999999</v>
      </c>
    </row>
    <row r="21" spans="1:9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20013.2</v>
      </c>
      <c r="E21" s="11">
        <f t="shared" ref="E21" si="4">ROUND((E22*(E23/100*E24/100*E25/100)),2)</f>
        <v>20013.2</v>
      </c>
      <c r="F21" s="11">
        <f t="shared" ref="F21" si="5">ROUND((F22*(F23/100*F24/100*F25/100)),2)</f>
        <v>20013.2</v>
      </c>
      <c r="G21" s="48" t="s">
        <v>125</v>
      </c>
    </row>
    <row r="22" spans="1:9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 x14ac:dyDescent="0.2">
      <c r="A24" s="51" t="s">
        <v>349</v>
      </c>
      <c r="B24" s="19" t="s">
        <v>114</v>
      </c>
      <c r="C24" s="18" t="s">
        <v>112</v>
      </c>
      <c r="D24" s="15">
        <v>82.911399131300001</v>
      </c>
      <c r="E24" s="11">
        <f t="shared" si="6"/>
        <v>82.911399131300001</v>
      </c>
      <c r="F24" s="11">
        <f t="shared" si="7"/>
        <v>82.911399131300001</v>
      </c>
      <c r="G24" s="42" t="s">
        <v>0</v>
      </c>
    </row>
    <row r="25" spans="1:9" ht="12.75" customHeight="1" x14ac:dyDescent="0.2">
      <c r="A25" s="51" t="s">
        <v>350</v>
      </c>
      <c r="B25" s="19" t="s">
        <v>116</v>
      </c>
      <c r="C25" s="18" t="s">
        <v>112</v>
      </c>
      <c r="D25" s="47">
        <v>100.0144442476</v>
      </c>
      <c r="E25" s="11">
        <f t="shared" si="6"/>
        <v>100.0144442476</v>
      </c>
      <c r="F25" s="11">
        <f t="shared" si="7"/>
        <v>100.0144442476</v>
      </c>
      <c r="G25" s="42" t="s">
        <v>0</v>
      </c>
    </row>
    <row r="26" spans="1:9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210</v>
      </c>
      <c r="E26" s="11">
        <f t="shared" si="6"/>
        <v>210</v>
      </c>
      <c r="F26" s="11">
        <f t="shared" si="7"/>
        <v>210</v>
      </c>
      <c r="G26" s="42" t="s">
        <v>0</v>
      </c>
    </row>
    <row r="27" spans="1:9" ht="28.9" customHeight="1" x14ac:dyDescent="0.2">
      <c r="A27" s="51" t="s">
        <v>352</v>
      </c>
      <c r="B27" s="19" t="s">
        <v>120</v>
      </c>
      <c r="C27" s="18" t="s">
        <v>99</v>
      </c>
      <c r="D27" s="11">
        <v>2591.4299999999998</v>
      </c>
      <c r="E27" s="11">
        <f>D27</f>
        <v>2591.4299999999998</v>
      </c>
      <c r="F27" s="11">
        <f>D27</f>
        <v>2591.4299999999998</v>
      </c>
      <c r="G27" s="42" t="s">
        <v>0</v>
      </c>
    </row>
    <row r="28" spans="1:9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210</v>
      </c>
      <c r="E28" s="11">
        <f>D28</f>
        <v>210</v>
      </c>
      <c r="F28" s="11">
        <f>D28</f>
        <v>210</v>
      </c>
      <c r="G28" s="42" t="s">
        <v>0</v>
      </c>
    </row>
    <row r="29" spans="1:9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4063527.3000000003</v>
      </c>
      <c r="E31" s="11">
        <f>D31</f>
        <v>4063527.3000000003</v>
      </c>
      <c r="F31" s="11">
        <f>D31</f>
        <v>4063527.3000000003</v>
      </c>
      <c r="G31" s="48" t="s">
        <v>127</v>
      </c>
    </row>
    <row r="32" spans="1:9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19350.13</v>
      </c>
      <c r="E32" s="11">
        <f t="shared" ref="E32" si="8">ROUND((E33*(E34/100*E35/100*E36/100)),2)</f>
        <v>19350.13</v>
      </c>
      <c r="F32" s="11">
        <f t="shared" ref="F32" si="9">ROUND((F33*(F34/100*F35/100*F36/100)),2)</f>
        <v>19350.13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84.496216784400005</v>
      </c>
      <c r="E35" s="11">
        <f t="shared" si="10"/>
        <v>84.496216784400005</v>
      </c>
      <c r="F35" s="11">
        <f t="shared" si="11"/>
        <v>84.496216784400005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99.716175117500001</v>
      </c>
      <c r="E36" s="11">
        <f t="shared" si="10"/>
        <v>99.716175117500001</v>
      </c>
      <c r="F36" s="11">
        <f t="shared" si="11"/>
        <v>99.716175117500001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210</v>
      </c>
      <c r="E37" s="11">
        <f t="shared" si="10"/>
        <v>210</v>
      </c>
      <c r="F37" s="11">
        <f t="shared" si="11"/>
        <v>210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/>
      <c r="E38" s="11"/>
      <c r="F38" s="11"/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3966856.6</v>
      </c>
      <c r="E42" s="11">
        <f>D42</f>
        <v>3966856.6</v>
      </c>
      <c r="F42" s="11">
        <f>D42</f>
        <v>3966856.6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19350.52</v>
      </c>
      <c r="E43" s="11">
        <f t="shared" ref="E43" si="12">ROUND((E44*(E45/100*E46/100*E47/100)),2)</f>
        <v>19350.52</v>
      </c>
      <c r="F43" s="11">
        <f t="shared" ref="F43" si="13">ROUND((F44*(F45/100*F46/100*F47/100)),2)</f>
        <v>19350.52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86.260615100600006</v>
      </c>
      <c r="E46" s="11">
        <f t="shared" si="14"/>
        <v>86.260615100600006</v>
      </c>
      <c r="F46" s="11">
        <f t="shared" si="15"/>
        <v>86.260615100600006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99.996276288700003</v>
      </c>
      <c r="E47" s="11">
        <f t="shared" si="14"/>
        <v>99.996276288700003</v>
      </c>
      <c r="F47" s="11">
        <f t="shared" si="15"/>
        <v>99.996276288700003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205</v>
      </c>
      <c r="E48" s="11">
        <f t="shared" si="14"/>
        <v>205</v>
      </c>
      <c r="F48" s="11">
        <f t="shared" si="15"/>
        <v>205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1704512.48</v>
      </c>
      <c r="E53" s="11">
        <f>D53</f>
        <v>1704512.48</v>
      </c>
      <c r="F53" s="11">
        <f>D53</f>
        <v>1704512.48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19369.46</v>
      </c>
      <c r="E54" s="11">
        <f t="shared" ref="E54:F54" si="16">ROUND((E55*(E56/100*E57/100*E58/100)),2)</f>
        <v>19369.46</v>
      </c>
      <c r="F54" s="11">
        <f t="shared" si="16"/>
        <v>19369.46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100</v>
      </c>
      <c r="E56" s="11">
        <f t="shared" ref="E56:E59" si="17">D56</f>
        <v>100</v>
      </c>
      <c r="F56" s="11">
        <f t="shared" ref="F56:F59" si="18">D56</f>
        <v>100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131.8989343245</v>
      </c>
      <c r="E57" s="11">
        <f t="shared" si="17"/>
        <v>131.8989343245</v>
      </c>
      <c r="F57" s="11">
        <f t="shared" si="18"/>
        <v>131.8989343245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102.450332246</v>
      </c>
      <c r="E58" s="11">
        <f t="shared" si="17"/>
        <v>102.450332246</v>
      </c>
      <c r="F58" s="11">
        <f t="shared" si="18"/>
        <v>102.450332246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88</v>
      </c>
      <c r="E59" s="11">
        <f t="shared" si="17"/>
        <v>88</v>
      </c>
      <c r="F59" s="11">
        <f t="shared" si="18"/>
        <v>88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2091310.9200000002</v>
      </c>
      <c r="E64" s="11">
        <f>D64</f>
        <v>2091310.9200000002</v>
      </c>
      <c r="F64" s="11">
        <f>D64</f>
        <v>2091310.9200000002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19363.990000000002</v>
      </c>
      <c r="E65" s="11">
        <f t="shared" ref="E65:F65" si="19">ROUND((E66*(E67/100*E68/100*E69/100)),2)</f>
        <v>19363.990000000002</v>
      </c>
      <c r="F65" s="11">
        <f t="shared" si="19"/>
        <v>19363.990000000002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100</v>
      </c>
      <c r="E67" s="11">
        <f t="shared" ref="E67:E70" si="20">D67</f>
        <v>100</v>
      </c>
      <c r="F67" s="11">
        <f t="shared" ref="F67:F70" si="21">D67</f>
        <v>100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95.961342470600002</v>
      </c>
      <c r="E68" s="11">
        <f t="shared" si="20"/>
        <v>95.961342470600002</v>
      </c>
      <c r="F68" s="11">
        <f t="shared" si="21"/>
        <v>95.961342470600002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98.279142054000005</v>
      </c>
      <c r="E69" s="11">
        <f t="shared" si="20"/>
        <v>98.279142054000005</v>
      </c>
      <c r="F69" s="11">
        <f t="shared" si="21"/>
        <v>98.279142054000005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108</v>
      </c>
      <c r="E70" s="11">
        <f t="shared" si="20"/>
        <v>108</v>
      </c>
      <c r="F70" s="11">
        <f t="shared" si="21"/>
        <v>108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119438.09999999999</v>
      </c>
      <c r="E75" s="11">
        <f>D75</f>
        <v>119438.09999999999</v>
      </c>
      <c r="F75" s="11">
        <f>D75</f>
        <v>119438.09999999999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19906.349999999999</v>
      </c>
      <c r="E76" s="11">
        <f t="shared" ref="E76:F76" si="22">ROUND((E77*(E78/100*E79/100*E80/100)),2)</f>
        <v>19906.349999999999</v>
      </c>
      <c r="F76" s="11">
        <f t="shared" si="22"/>
        <v>19906.349999999999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100</v>
      </c>
      <c r="E78" s="11">
        <f t="shared" ref="E78:E81" si="23">D78</f>
        <v>100</v>
      </c>
      <c r="F78" s="11">
        <f t="shared" ref="F78:F81" si="24">D78</f>
        <v>100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102.9461570894</v>
      </c>
      <c r="E79" s="11">
        <f t="shared" si="23"/>
        <v>102.9461570894</v>
      </c>
      <c r="F79" s="11">
        <f t="shared" si="24"/>
        <v>102.9461570894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107.4549701735</v>
      </c>
      <c r="E80" s="11">
        <f t="shared" si="23"/>
        <v>107.4549701735</v>
      </c>
      <c r="F80" s="11">
        <f t="shared" si="24"/>
        <v>107.4549701735</v>
      </c>
      <c r="G80" s="42" t="s">
        <v>0</v>
      </c>
    </row>
    <row r="81" spans="1:9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6</v>
      </c>
      <c r="E81" s="11">
        <f t="shared" si="23"/>
        <v>6</v>
      </c>
      <c r="F81" s="11">
        <f t="shared" si="24"/>
        <v>6</v>
      </c>
      <c r="G81" s="42" t="s">
        <v>0</v>
      </c>
    </row>
    <row r="82" spans="1:9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9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9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2226147</v>
      </c>
      <c r="E86" s="11">
        <f>D86</f>
        <v>2226147</v>
      </c>
      <c r="F86" s="11">
        <f>D86</f>
        <v>2226147</v>
      </c>
      <c r="G86" s="48" t="s">
        <v>142</v>
      </c>
      <c r="I86">
        <f>D86+D108+D119+D130+D141+D240</f>
        <v>3099183.7800000003</v>
      </c>
    </row>
    <row r="87" spans="1:9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967.89</v>
      </c>
      <c r="E87" s="11">
        <f t="shared" ref="E87" si="25">ROUND((E88*(E89/100*E90/100*E91/100)),2)</f>
        <v>967.89</v>
      </c>
      <c r="F87" s="11">
        <f t="shared" ref="F87" si="26">ROUND((F88*(F89/100*F90/100*F91/100)),2)</f>
        <v>967.89</v>
      </c>
      <c r="G87" s="48" t="s">
        <v>143</v>
      </c>
    </row>
    <row r="88" spans="1:9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9" ht="12.75" customHeight="1" x14ac:dyDescent="0.2">
      <c r="A90" s="51" t="s">
        <v>342</v>
      </c>
      <c r="B90" s="19" t="s">
        <v>114</v>
      </c>
      <c r="C90" s="18" t="s">
        <v>112</v>
      </c>
      <c r="D90" s="15">
        <v>158.66560762509999</v>
      </c>
      <c r="E90" s="11">
        <f t="shared" si="27"/>
        <v>158.66560762509999</v>
      </c>
      <c r="F90" s="11">
        <f t="shared" si="28"/>
        <v>158.66560762509999</v>
      </c>
      <c r="G90" s="42" t="s">
        <v>0</v>
      </c>
    </row>
    <row r="91" spans="1:9" ht="12.75" customHeight="1" x14ac:dyDescent="0.2">
      <c r="A91" s="51" t="s">
        <v>343</v>
      </c>
      <c r="B91" s="19" t="s">
        <v>116</v>
      </c>
      <c r="C91" s="18" t="s">
        <v>112</v>
      </c>
      <c r="D91" s="15">
        <v>122.4248971528</v>
      </c>
      <c r="E91" s="11">
        <f t="shared" si="27"/>
        <v>122.4248971528</v>
      </c>
      <c r="F91" s="11">
        <f t="shared" si="28"/>
        <v>122.4248971528</v>
      </c>
      <c r="G91" s="42" t="s">
        <v>0</v>
      </c>
    </row>
    <row r="92" spans="1:9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2300</v>
      </c>
      <c r="E92" s="11">
        <f t="shared" si="27"/>
        <v>2300</v>
      </c>
      <c r="F92" s="11">
        <f t="shared" si="28"/>
        <v>2300</v>
      </c>
      <c r="G92" s="42" t="s">
        <v>0</v>
      </c>
    </row>
    <row r="93" spans="1:9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967.89</v>
      </c>
      <c r="E98" s="11">
        <f t="shared" ref="E98" si="29">ROUND((E99*(E100/100*E101/100*E102/100)),2)</f>
        <v>967.89</v>
      </c>
      <c r="F98" s="11">
        <f t="shared" ref="F98" si="30">ROUND((F99*(F100/100*F101/100*F102/100)),2)</f>
        <v>967.89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 t="shared" ref="D101:D102" si="33">D90</f>
        <v>158.66560762509999</v>
      </c>
      <c r="E101" s="11">
        <f t="shared" si="31"/>
        <v>158.66560762509999</v>
      </c>
      <c r="F101" s="11">
        <f t="shared" si="32"/>
        <v>158.66560762509999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 t="shared" si="33"/>
        <v>122.4248971528</v>
      </c>
      <c r="E102" s="11">
        <f t="shared" si="31"/>
        <v>122.4248971528</v>
      </c>
      <c r="F102" s="11">
        <f t="shared" si="32"/>
        <v>122.4248971528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77431.199999999997</v>
      </c>
      <c r="E108" s="11">
        <f>D108</f>
        <v>77431.199999999997</v>
      </c>
      <c r="F108" s="11">
        <f>D108</f>
        <v>77431.199999999997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967.89</v>
      </c>
      <c r="E109" s="11">
        <f t="shared" ref="E109" si="34">ROUND((E110*(E111/100*E112/100*E113/100)),2)</f>
        <v>967.89</v>
      </c>
      <c r="F109" s="11">
        <f t="shared" ref="F109" si="35">ROUND((F110*(F111/100*F112/100*F113/100)),2)</f>
        <v>967.89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 t="shared" ref="D112:D113" si="38">D90</f>
        <v>158.66560762509999</v>
      </c>
      <c r="E112" s="11">
        <f t="shared" si="36"/>
        <v>158.66560762509999</v>
      </c>
      <c r="F112" s="11">
        <f t="shared" si="37"/>
        <v>158.66560762509999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 t="shared" si="38"/>
        <v>122.4248971528</v>
      </c>
      <c r="E113" s="11">
        <f t="shared" si="36"/>
        <v>122.4248971528</v>
      </c>
      <c r="F113" s="11">
        <f t="shared" si="37"/>
        <v>122.4248971528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80</v>
      </c>
      <c r="E114" s="11">
        <f t="shared" si="36"/>
        <v>80</v>
      </c>
      <c r="F114" s="11">
        <f t="shared" si="37"/>
        <v>80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148087.16999999998</v>
      </c>
      <c r="E119" s="11">
        <f>D119</f>
        <v>148087.16999999998</v>
      </c>
      <c r="F119" s="11">
        <f>D119</f>
        <v>148087.16999999998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967.89</v>
      </c>
      <c r="E120" s="11">
        <f t="shared" ref="E120:F120" si="39">ROUND((E121*(E122/100*E123/100*E124/100)),2)</f>
        <v>967.89</v>
      </c>
      <c r="F120" s="11">
        <f t="shared" si="39"/>
        <v>967.89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 t="shared" ref="D123:D124" si="42">D90</f>
        <v>158.66560762509999</v>
      </c>
      <c r="E123" s="11">
        <f t="shared" si="40"/>
        <v>158.66560762509999</v>
      </c>
      <c r="F123" s="11">
        <f t="shared" si="41"/>
        <v>158.66560762509999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 t="shared" si="42"/>
        <v>122.4248971528</v>
      </c>
      <c r="E124" s="11">
        <f t="shared" si="40"/>
        <v>122.4248971528</v>
      </c>
      <c r="F124" s="11">
        <f t="shared" si="41"/>
        <v>122.4248971528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153</v>
      </c>
      <c r="E125" s="11">
        <f t="shared" si="40"/>
        <v>153</v>
      </c>
      <c r="F125" s="11">
        <f t="shared" si="41"/>
        <v>153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594284.46</v>
      </c>
      <c r="E130" s="11">
        <f>D130</f>
        <v>594284.46</v>
      </c>
      <c r="F130" s="11">
        <f>D130</f>
        <v>594284.46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967.89</v>
      </c>
      <c r="E131" s="11">
        <f t="shared" ref="E131:F131" si="43">ROUND((E132*(E133/100*E134/100*E135/100)),2)</f>
        <v>967.89</v>
      </c>
      <c r="F131" s="11">
        <f t="shared" si="43"/>
        <v>967.89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 t="shared" ref="D134:D135" si="46">D90</f>
        <v>158.66560762509999</v>
      </c>
      <c r="E134" s="11">
        <f t="shared" si="44"/>
        <v>158.66560762509999</v>
      </c>
      <c r="F134" s="11">
        <f t="shared" si="45"/>
        <v>158.66560762509999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 t="shared" si="46"/>
        <v>122.4248971528</v>
      </c>
      <c r="E135" s="11">
        <f t="shared" si="44"/>
        <v>122.4248971528</v>
      </c>
      <c r="F135" s="11">
        <f t="shared" si="45"/>
        <v>122.4248971528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614</v>
      </c>
      <c r="E136" s="11">
        <f t="shared" si="44"/>
        <v>614</v>
      </c>
      <c r="F136" s="11">
        <f t="shared" si="45"/>
        <v>614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48394.5</v>
      </c>
      <c r="E141" s="11">
        <f>D141</f>
        <v>48394.5</v>
      </c>
      <c r="F141" s="11">
        <f>D141</f>
        <v>48394.5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967.89</v>
      </c>
      <c r="E142" s="11">
        <f t="shared" ref="E142:F142" si="47">ROUND((E143*(E144/100*E145/100*E146/100)),2)</f>
        <v>967.89</v>
      </c>
      <c r="F142" s="11">
        <f t="shared" si="47"/>
        <v>967.89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 t="shared" ref="D145:D146" si="50">D90</f>
        <v>158.66560762509999</v>
      </c>
      <c r="E145" s="11">
        <f t="shared" si="48"/>
        <v>158.66560762509999</v>
      </c>
      <c r="F145" s="11">
        <f t="shared" si="49"/>
        <v>158.66560762509999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0"/>
        <v>122.4248971528</v>
      </c>
      <c r="E146" s="11">
        <f t="shared" si="48"/>
        <v>122.4248971528</v>
      </c>
      <c r="F146" s="11">
        <f t="shared" si="49"/>
        <v>122.4248971528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50</v>
      </c>
      <c r="E147" s="11">
        <f t="shared" si="48"/>
        <v>50</v>
      </c>
      <c r="F147" s="11">
        <f t="shared" si="49"/>
        <v>50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640422.40000000002</v>
      </c>
      <c r="E152" s="11">
        <f>D152</f>
        <v>640422.40000000002</v>
      </c>
      <c r="F152" s="11">
        <f>D152</f>
        <v>640422.40000000002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20013.2</v>
      </c>
      <c r="E153" s="11">
        <f t="shared" ref="E153:F153" si="51">ROUND((E154*(E155/100*E156/100*E157/100)),2)</f>
        <v>20013.2</v>
      </c>
      <c r="F153" s="11">
        <f t="shared" si="51"/>
        <v>20013.2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4">D24</f>
        <v>82.911399131300001</v>
      </c>
      <c r="E156" s="11">
        <f t="shared" si="52"/>
        <v>82.911399131300001</v>
      </c>
      <c r="F156" s="11">
        <f t="shared" si="53"/>
        <v>82.911399131300001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4"/>
        <v>100.0144442476</v>
      </c>
      <c r="E157" s="11">
        <f t="shared" si="52"/>
        <v>100.0144442476</v>
      </c>
      <c r="F157" s="11">
        <f t="shared" si="53"/>
        <v>100.0144442476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32</v>
      </c>
      <c r="E158" s="11">
        <f t="shared" si="52"/>
        <v>32</v>
      </c>
      <c r="F158" s="11">
        <f t="shared" si="53"/>
        <v>32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619204.16</v>
      </c>
      <c r="E163" s="11">
        <f>D163</f>
        <v>619204.16</v>
      </c>
      <c r="F163" s="11">
        <f>D163</f>
        <v>619204.16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19350.13</v>
      </c>
      <c r="E164" s="11">
        <f t="shared" ref="E164:F164" si="55">ROUND((E165*(E166/100*E167/100*E168/100)),2)</f>
        <v>19350.13</v>
      </c>
      <c r="F164" s="11">
        <f t="shared" si="55"/>
        <v>19350.13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8">D35</f>
        <v>84.496216784400005</v>
      </c>
      <c r="E167" s="11">
        <f t="shared" si="56"/>
        <v>84.496216784400005</v>
      </c>
      <c r="F167" s="11">
        <f t="shared" si="57"/>
        <v>84.496216784400005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8"/>
        <v>99.716175117500001</v>
      </c>
      <c r="E168" s="11">
        <f t="shared" si="56"/>
        <v>99.716175117500001</v>
      </c>
      <c r="F168" s="11">
        <f t="shared" si="57"/>
        <v>99.716175117500001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32</v>
      </c>
      <c r="E169" s="11">
        <f t="shared" si="56"/>
        <v>32</v>
      </c>
      <c r="F169" s="11">
        <f t="shared" si="57"/>
        <v>32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619216.64000000001</v>
      </c>
      <c r="E174" s="11">
        <f>D174</f>
        <v>619216.64000000001</v>
      </c>
      <c r="F174" s="11">
        <f>D174</f>
        <v>619216.64000000001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19350.52</v>
      </c>
      <c r="E175" s="11">
        <f t="shared" ref="E175:F175" si="59">ROUND((E176*(E177/100*E178/100*E179/100)),2)</f>
        <v>19350.52</v>
      </c>
      <c r="F175" s="11">
        <f t="shared" si="59"/>
        <v>19350.52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2">D46</f>
        <v>86.260615100600006</v>
      </c>
      <c r="E178" s="11">
        <f t="shared" si="60"/>
        <v>86.260615100600006</v>
      </c>
      <c r="F178" s="11">
        <f t="shared" si="61"/>
        <v>86.260615100600006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2"/>
        <v>99.996276288700003</v>
      </c>
      <c r="E179" s="11">
        <f t="shared" si="60"/>
        <v>99.996276288700003</v>
      </c>
      <c r="F179" s="11">
        <f t="shared" si="61"/>
        <v>99.996276288700003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32</v>
      </c>
      <c r="E180" s="11">
        <f t="shared" si="60"/>
        <v>32</v>
      </c>
      <c r="F180" s="11">
        <f t="shared" si="61"/>
        <v>32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619822.72</v>
      </c>
      <c r="E185" s="11">
        <f>D185</f>
        <v>619822.72</v>
      </c>
      <c r="F185" s="11">
        <f>D185</f>
        <v>619822.72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19369.46</v>
      </c>
      <c r="E186" s="11">
        <f t="shared" ref="E186:F186" si="63">ROUND((E187*(E188/100*E189/100*E190/100)),2)</f>
        <v>19369.46</v>
      </c>
      <c r="F186" s="11">
        <f t="shared" si="63"/>
        <v>19369.46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100</v>
      </c>
      <c r="E188" s="11">
        <f t="shared" ref="E188:E191" si="64">D188</f>
        <v>100</v>
      </c>
      <c r="F188" s="11">
        <f t="shared" ref="F188:F191" si="65">D188</f>
        <v>100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6">D57</f>
        <v>131.8989343245</v>
      </c>
      <c r="E189" s="11">
        <f t="shared" si="64"/>
        <v>131.8989343245</v>
      </c>
      <c r="F189" s="11">
        <f t="shared" si="65"/>
        <v>131.8989343245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6"/>
        <v>102.450332246</v>
      </c>
      <c r="E190" s="11">
        <f t="shared" si="64"/>
        <v>102.450332246</v>
      </c>
      <c r="F190" s="11">
        <f t="shared" si="65"/>
        <v>102.450332246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32</v>
      </c>
      <c r="E191" s="11">
        <f t="shared" si="64"/>
        <v>32</v>
      </c>
      <c r="F191" s="11">
        <f t="shared" si="65"/>
        <v>32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619647.68000000005</v>
      </c>
      <c r="E196" s="11">
        <f>D196</f>
        <v>619647.68000000005</v>
      </c>
      <c r="F196" s="11">
        <f>D196</f>
        <v>619647.68000000005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19363.990000000002</v>
      </c>
      <c r="E197" s="11">
        <f t="shared" ref="E197:F197" si="67">ROUND((E198*(E199/100*E200/100*E201/100)),2)</f>
        <v>19363.990000000002</v>
      </c>
      <c r="F197" s="11">
        <f t="shared" si="67"/>
        <v>19363.990000000002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68">D199</f>
        <v>100</v>
      </c>
      <c r="F199" s="11">
        <f t="shared" ref="F199:F202" si="69">D199</f>
        <v>100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0">D68</f>
        <v>95.961342470600002</v>
      </c>
      <c r="E200" s="11">
        <f t="shared" si="68"/>
        <v>95.961342470600002</v>
      </c>
      <c r="F200" s="11">
        <f t="shared" si="69"/>
        <v>95.961342470600002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0"/>
        <v>98.279142054000005</v>
      </c>
      <c r="E201" s="11">
        <f t="shared" si="68"/>
        <v>98.279142054000005</v>
      </c>
      <c r="F201" s="11">
        <f t="shared" si="69"/>
        <v>98.279142054000005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32</v>
      </c>
      <c r="E202" s="11">
        <f t="shared" si="68"/>
        <v>32</v>
      </c>
      <c r="F202" s="11">
        <f t="shared" si="69"/>
        <v>32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39812.699999999997</v>
      </c>
      <c r="E207" s="11">
        <f>D207</f>
        <v>39812.699999999997</v>
      </c>
      <c r="F207" s="11">
        <f>D207</f>
        <v>39812.699999999997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19906.349999999999</v>
      </c>
      <c r="E208" s="11">
        <f t="shared" ref="E208:F208" si="71">ROUND((E209*(E210/100*E211/100*E212/100)),2)</f>
        <v>19906.349999999999</v>
      </c>
      <c r="F208" s="11">
        <f t="shared" si="71"/>
        <v>19906.349999999999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100</v>
      </c>
      <c r="E210" s="11">
        <f t="shared" ref="E210:E213" si="72">D210</f>
        <v>100</v>
      </c>
      <c r="F210" s="11">
        <f t="shared" ref="F210:F213" si="73">D210</f>
        <v>100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4">D79</f>
        <v>102.9461570894</v>
      </c>
      <c r="E211" s="11">
        <f t="shared" si="72"/>
        <v>102.9461570894</v>
      </c>
      <c r="F211" s="11">
        <f t="shared" si="73"/>
        <v>102.9461570894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4"/>
        <v>107.4549701735</v>
      </c>
      <c r="E212" s="11">
        <f t="shared" si="72"/>
        <v>107.4549701735</v>
      </c>
      <c r="F212" s="11">
        <f t="shared" si="73"/>
        <v>107.4549701735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2</v>
      </c>
      <c r="E213" s="11">
        <f t="shared" si="72"/>
        <v>2</v>
      </c>
      <c r="F213" s="11">
        <f t="shared" si="73"/>
        <v>2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0</v>
      </c>
      <c r="E218" s="11">
        <f>D218</f>
        <v>0</v>
      </c>
      <c r="F218" s="11">
        <f>D218</f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38506.910000000003</v>
      </c>
      <c r="E219" s="11">
        <f t="shared" ref="E219:F219" si="75">ROUND((E220*(E221/100*E222/100*E223/100)),2)</f>
        <v>38506.910000000003</v>
      </c>
      <c r="F219" s="11">
        <f t="shared" si="75"/>
        <v>38506.910000000003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116.9661338762</v>
      </c>
      <c r="E222" s="11">
        <f t="shared" si="76"/>
        <v>116.9661338762</v>
      </c>
      <c r="F222" s="11">
        <f t="shared" si="77"/>
        <v>116.9661338762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98.658423489200004</v>
      </c>
      <c r="E223" s="11">
        <f t="shared" si="76"/>
        <v>98.658423489200004</v>
      </c>
      <c r="F223" s="11">
        <f t="shared" si="77"/>
        <v>98.658423489200004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0</v>
      </c>
      <c r="E224" s="11">
        <f t="shared" si="76"/>
        <v>0</v>
      </c>
      <c r="F224" s="11">
        <f t="shared" si="77"/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598280.30000000005</v>
      </c>
      <c r="E229" s="11">
        <f>D229</f>
        <v>598280.30000000005</v>
      </c>
      <c r="F229" s="11">
        <f>D229</f>
        <v>598280.30000000005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59828.03</v>
      </c>
      <c r="E230" s="11">
        <f t="shared" ref="E230:F230" si="78">ROUND((E231*(E232/100*E233/100*E234/100)),2)</f>
        <v>59828.03</v>
      </c>
      <c r="F230" s="11">
        <f t="shared" si="78"/>
        <v>59828.03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989.71256470510002</v>
      </c>
      <c r="E233" s="11">
        <f t="shared" si="79"/>
        <v>989.71256470510002</v>
      </c>
      <c r="F233" s="11">
        <f t="shared" si="80"/>
        <v>989.71256470510002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98.920309674099997</v>
      </c>
      <c r="E234" s="11">
        <f t="shared" si="79"/>
        <v>98.920309674099997</v>
      </c>
      <c r="F234" s="11">
        <f t="shared" si="80"/>
        <v>98.920309674099997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10</v>
      </c>
      <c r="E235" s="11">
        <f t="shared" si="79"/>
        <v>10</v>
      </c>
      <c r="F235" s="11">
        <f t="shared" si="80"/>
        <v>10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4839.45</v>
      </c>
      <c r="E240" s="11">
        <f>D240</f>
        <v>4839.45</v>
      </c>
      <c r="F240" s="11">
        <f>D240</f>
        <v>4839.45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967.89</v>
      </c>
      <c r="E241" s="11">
        <f t="shared" ref="E241:F241" si="81">ROUND((E242*(E243/100*E244/100*E245/100)),2)</f>
        <v>967.89</v>
      </c>
      <c r="F241" s="11">
        <f t="shared" si="81"/>
        <v>967.89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4">D90</f>
        <v>158.66560762509999</v>
      </c>
      <c r="E244" s="11">
        <f t="shared" si="82"/>
        <v>158.66560762509999</v>
      </c>
      <c r="F244" s="11">
        <f t="shared" si="83"/>
        <v>158.66560762509999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4"/>
        <v>122.4248971528</v>
      </c>
      <c r="E245" s="11">
        <f t="shared" si="82"/>
        <v>122.4248971528</v>
      </c>
      <c r="F245" s="11">
        <f t="shared" si="83"/>
        <v>122.4248971528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5</v>
      </c>
      <c r="E246" s="11">
        <f t="shared" si="82"/>
        <v>5</v>
      </c>
      <c r="F246" s="11">
        <f t="shared" si="83"/>
        <v>5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967.89</v>
      </c>
      <c r="E252" s="11">
        <f t="shared" ref="E252:F252" si="85">ROUND((E253*(E254/100*E255/100*E256/100)),2)</f>
        <v>967.89</v>
      </c>
      <c r="F252" s="11">
        <f t="shared" si="85"/>
        <v>967.89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 t="shared" ref="D255:D256" si="88">D90</f>
        <v>158.66560762509999</v>
      </c>
      <c r="E255" s="11">
        <f t="shared" si="86"/>
        <v>158.66560762509999</v>
      </c>
      <c r="F255" s="11">
        <f t="shared" si="87"/>
        <v>158.66560762509999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 t="shared" si="88"/>
        <v>122.4248971528</v>
      </c>
      <c r="E256" s="11">
        <f t="shared" si="86"/>
        <v>122.4248971528</v>
      </c>
      <c r="F256" s="11">
        <f t="shared" si="87"/>
        <v>122.4248971528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967.89</v>
      </c>
      <c r="E263" s="11">
        <f t="shared" ref="E263:F263" si="89">ROUND((E264*(E265/100*E266/100*E267/100)),2)</f>
        <v>967.89</v>
      </c>
      <c r="F263" s="11">
        <f t="shared" si="89"/>
        <v>967.89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 t="shared" ref="D266:D267" si="92">D255</f>
        <v>158.66560762509999</v>
      </c>
      <c r="E266" s="11">
        <f t="shared" si="90"/>
        <v>158.66560762509999</v>
      </c>
      <c r="F266" s="11">
        <f t="shared" si="91"/>
        <v>158.66560762509999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 t="shared" si="92"/>
        <v>122.4248971528</v>
      </c>
      <c r="E267" s="11">
        <f t="shared" si="90"/>
        <v>122.4248971528</v>
      </c>
      <c r="F267" s="11">
        <f t="shared" si="91"/>
        <v>122.4248971528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1370022.1199999973</v>
      </c>
      <c r="E271" s="11">
        <f>D271</f>
        <v>1370022.1199999973</v>
      </c>
      <c r="F271" s="11">
        <f>D271</f>
        <v>1370022.1199999973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27386926</v>
      </c>
      <c r="E273" s="11">
        <f>E271+E6</f>
        <v>27386926</v>
      </c>
      <c r="F273" s="11">
        <f>F271+F6</f>
        <v>27386926</v>
      </c>
      <c r="G273" s="19" t="s">
        <v>165</v>
      </c>
    </row>
    <row r="275" spans="1:7" x14ac:dyDescent="0.2">
      <c r="D275">
        <v>27386926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60" zoomScaleNormal="100"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1" t="s">
        <v>166</v>
      </c>
      <c r="B2" s="71"/>
      <c r="C2" s="71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167</v>
      </c>
      <c r="B4" s="67"/>
      <c r="C4" s="67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5" t="s">
        <v>174</v>
      </c>
      <c r="B9" s="85"/>
      <c r="C9" s="85"/>
    </row>
    <row r="10" spans="1:3" ht="12.75" customHeight="1" x14ac:dyDescent="0.2">
      <c r="A10" s="9" t="s">
        <v>34</v>
      </c>
      <c r="B10" s="84" t="s">
        <v>175</v>
      </c>
      <c r="C10" s="84"/>
    </row>
    <row r="11" spans="1:3" ht="12.75" customHeight="1" x14ac:dyDescent="0.2">
      <c r="A11" s="9" t="s">
        <v>35</v>
      </c>
      <c r="B11" s="84" t="s">
        <v>176</v>
      </c>
      <c r="C11" s="84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5" t="s">
        <v>177</v>
      </c>
      <c r="B13" s="85"/>
      <c r="C13" s="85"/>
    </row>
    <row r="14" spans="1:3" ht="12.75" customHeight="1" x14ac:dyDescent="0.2">
      <c r="A14" s="9" t="s">
        <v>34</v>
      </c>
      <c r="B14" s="84" t="s">
        <v>178</v>
      </c>
      <c r="C14" s="84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1" t="s">
        <v>179</v>
      </c>
      <c r="B16" s="71"/>
      <c r="C16" s="71"/>
    </row>
    <row r="17" spans="1:3" ht="10.35" customHeight="1" x14ac:dyDescent="0.2">
      <c r="A17" s="82" t="s">
        <v>0</v>
      </c>
      <c r="B17" s="82"/>
      <c r="C17" s="82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Part1_1!Область_печати</vt:lpstr>
      <vt:lpstr>Part2!Область_печати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2020-07-31T12:35:17Z</dcterms:modified>
</cp:coreProperties>
</file>